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 /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Relationship Id="rId4" Type="http://schemas.openxmlformats.org/officeDocument/2006/relationships/custom-properties" Target="docProps/custom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94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8888\Desktop\"/>
    </mc:Choice>
  </mc:AlternateContent>
  <xr:revisionPtr revIDLastSave="0" documentId="13_ncr:41000001_{CCAF0DEE-E304-1A40-8D10-95A474644DC1}" xr6:coauthVersionLast="47" xr6:coauthVersionMax="47" xr10:uidLastSave="{00000000-0000-0000-0000-000000000000}"/>
  <bookViews>
    <workbookView xWindow="0" yWindow="0" windowWidth="27945" windowHeight="12375" xr2:uid="{00000000-000D-0000-FFFF-FFFF00000000}"/>
  </bookViews>
  <sheets>
    <sheet name="Sheet1" sheetId="1" r:id="rId1"/>
    <sheet name="Sheet2" sheetId="2" r:id="rId2"/>
    <sheet name="Sheet3" sheetId="3" r:id="rId3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8" i="1" l="1"/>
  <c r="T8" i="1"/>
  <c r="U8" i="1"/>
  <c r="A8" i="1"/>
  <c r="K9" i="1"/>
  <c r="T9" i="1"/>
  <c r="U9" i="1"/>
  <c r="A9" i="1"/>
  <c r="B9" i="1"/>
  <c r="K10" i="1"/>
  <c r="T10" i="1"/>
  <c r="U10" i="1"/>
  <c r="B10" i="1"/>
  <c r="K11" i="1"/>
  <c r="T11" i="1"/>
  <c r="U11" i="1"/>
  <c r="B11" i="1"/>
  <c r="K12" i="1"/>
  <c r="T12" i="1"/>
  <c r="U12" i="1"/>
  <c r="B12" i="1"/>
  <c r="K13" i="1"/>
  <c r="T13" i="1"/>
  <c r="U13" i="1"/>
  <c r="B13" i="1"/>
  <c r="K14" i="1"/>
  <c r="T14" i="1"/>
  <c r="U14" i="1"/>
  <c r="B14" i="1"/>
  <c r="K15" i="1"/>
  <c r="T15" i="1"/>
  <c r="U15" i="1"/>
  <c r="B15" i="1"/>
  <c r="K16" i="1"/>
  <c r="T16" i="1"/>
  <c r="U16" i="1"/>
  <c r="B16" i="1"/>
  <c r="K17" i="1"/>
  <c r="T17" i="1"/>
  <c r="U17" i="1"/>
  <c r="B17" i="1"/>
  <c r="K18" i="1"/>
  <c r="T18" i="1"/>
  <c r="U18" i="1"/>
  <c r="B18" i="1"/>
  <c r="B8" i="1"/>
  <c r="A10" i="1"/>
  <c r="A11" i="1"/>
  <c r="A12" i="1"/>
  <c r="A13" i="1"/>
  <c r="A14" i="1"/>
  <c r="A15" i="1"/>
  <c r="A16" i="1"/>
  <c r="A17" i="1"/>
  <c r="A18" i="1"/>
  <c r="H8" i="1"/>
  <c r="J8" i="1"/>
  <c r="H9" i="1"/>
  <c r="J9" i="1"/>
  <c r="H10" i="1"/>
  <c r="J10" i="1"/>
  <c r="H11" i="1"/>
  <c r="J11" i="1"/>
  <c r="H12" i="1"/>
  <c r="J12" i="1"/>
  <c r="H13" i="1"/>
  <c r="J13" i="1"/>
  <c r="H14" i="1"/>
  <c r="J14" i="1"/>
  <c r="H15" i="1"/>
  <c r="J15" i="1"/>
  <c r="H16" i="1"/>
  <c r="J16" i="1"/>
  <c r="H17" i="1"/>
  <c r="J17" i="1"/>
  <c r="H18" i="1"/>
  <c r="J18" i="1"/>
  <c r="J19" i="1"/>
  <c r="J22" i="1"/>
  <c r="F19" i="1"/>
  <c r="S18" i="1"/>
  <c r="L18" i="1"/>
  <c r="S17" i="1"/>
  <c r="L17" i="1"/>
  <c r="S16" i="1"/>
  <c r="L16" i="1"/>
  <c r="S15" i="1"/>
  <c r="L15" i="1"/>
  <c r="S14" i="1"/>
  <c r="L14" i="1"/>
  <c r="S13" i="1"/>
  <c r="L13" i="1"/>
  <c r="S12" i="1"/>
  <c r="L12" i="1"/>
  <c r="S11" i="1"/>
  <c r="L11" i="1"/>
  <c r="S10" i="1"/>
  <c r="L10" i="1"/>
  <c r="S9" i="1"/>
  <c r="L9" i="1"/>
  <c r="S8" i="1"/>
  <c r="S19" i="1"/>
  <c r="L8" i="1"/>
  <c r="P8" i="1"/>
  <c r="P19" i="1"/>
  <c r="L19" i="1"/>
</calcChain>
</file>

<file path=xl/sharedStrings.xml><?xml version="1.0" encoding="utf-8"?>
<sst xmlns="http://schemas.openxmlformats.org/spreadsheetml/2006/main" count="31" uniqueCount="31">
  <si>
    <t>Item No</t>
  </si>
  <si>
    <t>Picture</t>
  </si>
  <si>
    <t>Ctn</t>
  </si>
  <si>
    <t>Pcs/Ctn</t>
  </si>
  <si>
    <t>QTY</t>
  </si>
  <si>
    <t>Price</t>
  </si>
  <si>
    <t>T/Price</t>
  </si>
  <si>
    <t>CBM/Cnt</t>
  </si>
  <si>
    <t>T/CBM</t>
  </si>
  <si>
    <t>长</t>
  </si>
  <si>
    <t>宽</t>
  </si>
  <si>
    <t>高</t>
  </si>
  <si>
    <t>总金额</t>
  </si>
  <si>
    <t>Deposit</t>
  </si>
  <si>
    <t>17158-2</t>
  </si>
  <si>
    <t>17158-3</t>
  </si>
  <si>
    <t>17158-4</t>
  </si>
  <si>
    <t>17158-5</t>
  </si>
  <si>
    <t>17158-6</t>
  </si>
  <si>
    <t>17158-7</t>
  </si>
  <si>
    <t>17158-8</t>
  </si>
  <si>
    <t>17158-9</t>
  </si>
  <si>
    <t>17158-10</t>
  </si>
  <si>
    <t>17158-11</t>
  </si>
  <si>
    <t>17158-12</t>
  </si>
  <si>
    <t>TOTAL CARTOON</t>
  </si>
  <si>
    <t>بضاعة</t>
  </si>
  <si>
    <t>CBM</t>
  </si>
  <si>
    <t>عمولة</t>
  </si>
  <si>
    <t>المجموع</t>
  </si>
  <si>
    <t>الشحن6.43*120$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</si>
</sst>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_ "/>
  </numFmts>
  <fonts count="7" x14ac:knownFonts="1">
    <font>
      <sz val="11"/>
      <color theme="1"/>
      <name val="Arial"/>
      <charset val="134"/>
      <scheme val="minor"/>
    </font>
    <font>
      <b/>
      <sz val="12"/>
      <color theme="1"/>
      <name val="Tahoma"/>
      <charset val="134"/>
    </font>
    <font>
      <b/>
      <sz val="12"/>
      <name val="Tahoma"/>
      <charset val="134"/>
    </font>
    <font>
      <b/>
      <sz val="12"/>
      <name val="宋体"/>
      <charset val="134"/>
    </font>
    <font>
      <b/>
      <sz val="12"/>
      <color rgb="FFFF0000"/>
      <name val="Tahoma"/>
      <charset val="134"/>
    </font>
    <font>
      <sz val="12"/>
      <name val="宋体"/>
      <charset val="134"/>
    </font>
    <font>
      <sz val="11"/>
      <color theme="1"/>
      <name val="Arial"/>
      <charset val="134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3366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1" tint="0.499984740745262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0" fontId="5" fillId="0" borderId="0" applyBorder="0">
      <alignment vertical="center"/>
    </xf>
    <xf numFmtId="0" fontId="6" fillId="0" borderId="0">
      <alignment vertical="center"/>
    </xf>
  </cellStyleXfs>
  <cellXfs count="38">
    <xf numFmtId="0" fontId="0" fillId="0" borderId="0" xfId="0"/>
    <xf numFmtId="0" fontId="1" fillId="0" borderId="0" xfId="0" applyFont="1" applyAlignment="1">
      <alignment horizontal="center" vertical="center"/>
    </xf>
    <xf numFmtId="164" fontId="1" fillId="0" borderId="0" xfId="0" applyNumberFormat="1" applyFont="1" applyAlignment="1">
      <alignment horizontal="center" vertical="center"/>
    </xf>
    <xf numFmtId="0" fontId="4" fillId="3" borderId="1" xfId="2" applyFont="1" applyFill="1" applyBorder="1" applyAlignment="1">
      <alignment horizontal="center" vertical="center"/>
    </xf>
    <xf numFmtId="49" fontId="4" fillId="3" borderId="1" xfId="1" applyNumberFormat="1" applyFont="1" applyFill="1" applyBorder="1" applyAlignment="1">
      <alignment horizontal="center" vertical="center"/>
    </xf>
    <xf numFmtId="0" fontId="4" fillId="3" borderId="1" xfId="1" applyFont="1" applyFill="1" applyBorder="1" applyAlignment="1">
      <alignment horizontal="center" vertical="center"/>
    </xf>
    <xf numFmtId="49" fontId="2" fillId="5" borderId="1" xfId="1" applyNumberFormat="1" applyFont="1" applyFill="1" applyBorder="1" applyAlignment="1">
      <alignment horizontal="center" vertical="center"/>
    </xf>
    <xf numFmtId="0" fontId="2" fillId="5" borderId="1" xfId="0" applyNumberFormat="1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164" fontId="4" fillId="3" borderId="1" xfId="1" applyNumberFormat="1" applyFont="1" applyFill="1" applyBorder="1" applyAlignment="1">
      <alignment horizontal="center" vertical="center"/>
    </xf>
    <xf numFmtId="9" fontId="4" fillId="3" borderId="1" xfId="2" applyNumberFormat="1" applyFont="1" applyFill="1" applyBorder="1" applyAlignment="1">
      <alignment horizontal="center" vertical="center"/>
    </xf>
    <xf numFmtId="0" fontId="2" fillId="5" borderId="1" xfId="2" applyFont="1" applyFill="1" applyBorder="1" applyAlignment="1">
      <alignment horizontal="center" vertical="center"/>
    </xf>
    <xf numFmtId="0" fontId="2" fillId="5" borderId="1" xfId="1" applyFont="1" applyFill="1" applyBorder="1" applyAlignment="1">
      <alignment horizontal="center" vertical="center"/>
    </xf>
    <xf numFmtId="0" fontId="2" fillId="4" borderId="1" xfId="2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164" fontId="1" fillId="3" borderId="1" xfId="0" applyNumberFormat="1" applyFont="1" applyFill="1" applyBorder="1" applyAlignment="1">
      <alignment horizontal="center" vertical="center"/>
    </xf>
    <xf numFmtId="0" fontId="2" fillId="2" borderId="1" xfId="1" applyFont="1" applyFill="1" applyBorder="1" applyAlignment="1">
      <alignment horizontal="center" vertical="center"/>
    </xf>
    <xf numFmtId="164" fontId="2" fillId="2" borderId="1" xfId="1" applyNumberFormat="1" applyFont="1" applyFill="1" applyBorder="1" applyAlignment="1">
      <alignment horizontal="center" vertical="center"/>
    </xf>
    <xf numFmtId="0" fontId="2" fillId="2" borderId="3" xfId="1" applyFont="1" applyFill="1" applyBorder="1" applyAlignment="1">
      <alignment horizontal="center" vertical="center"/>
    </xf>
    <xf numFmtId="164" fontId="2" fillId="2" borderId="3" xfId="1" applyNumberFormat="1" applyFont="1" applyFill="1" applyBorder="1" applyAlignment="1">
      <alignment horizontal="center" vertical="center"/>
    </xf>
    <xf numFmtId="0" fontId="2" fillId="2" borderId="7" xfId="1" applyFont="1" applyFill="1" applyBorder="1" applyAlignment="1">
      <alignment horizontal="center" vertical="center"/>
    </xf>
    <xf numFmtId="164" fontId="3" fillId="2" borderId="3" xfId="1" applyNumberFormat="1" applyFont="1" applyFill="1" applyBorder="1" applyAlignment="1">
      <alignment horizontal="center" vertical="center"/>
    </xf>
    <xf numFmtId="164" fontId="3" fillId="2" borderId="7" xfId="1" applyNumberFormat="1" applyFon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7" borderId="3" xfId="0" applyFont="1" applyFill="1" applyBorder="1" applyAlignment="1">
      <alignment horizontal="center" vertical="center"/>
    </xf>
    <xf numFmtId="164" fontId="1" fillId="7" borderId="3" xfId="0" applyNumberFormat="1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2" fillId="4" borderId="4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1" fillId="8" borderId="0" xfId="0" applyFont="1" applyFill="1" applyAlignment="1">
      <alignment horizontal="center" vertical="center"/>
    </xf>
    <xf numFmtId="0" fontId="1" fillId="9" borderId="0" xfId="0" applyFont="1" applyFill="1" applyAlignment="1">
      <alignment horizontal="center" vertical="center"/>
    </xf>
  </cellXfs>
  <cellStyles count="3">
    <cellStyle name="عادي" xfId="0" builtinId="0"/>
    <cellStyle name="常规 3" xfId="1" xr:uid="{00000000-0005-0000-0000-000001000000}"/>
    <cellStyle name="常规 4" xfId="2" xr:uid="{00000000-0005-0000-0000-000002000000}"/>
  </cellStyles>
  <dxfs count="0"/>
  <tableStyles count="0" defaultTableStyle="TableStyleMedium2" defaultPivotStyle="PivotStyleLight16"/>
  <colors>
    <mruColors>
      <color rgb="FF336699"/>
      <color rgb="FF000000"/>
      <color rgb="FF1A3F6C"/>
      <color rgb="FF6666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 /><Relationship Id="rId7" Type="http://schemas.openxmlformats.org/officeDocument/2006/relationships/calcChain" Target="calcChain.xml" /><Relationship Id="rId2" Type="http://schemas.openxmlformats.org/officeDocument/2006/relationships/worksheet" Target="worksheets/sheet2.xml" /><Relationship Id="rId1" Type="http://schemas.openxmlformats.org/officeDocument/2006/relationships/worksheet" Target="worksheets/sheet1.xml" /><Relationship Id="rId6" Type="http://schemas.openxmlformats.org/officeDocument/2006/relationships/sharedStrings" Target="sharedStrings.xml" /><Relationship Id="rId5" Type="http://schemas.openxmlformats.org/officeDocument/2006/relationships/styles" Target="styles.xml" /><Relationship Id="rId4" Type="http://schemas.openxmlformats.org/officeDocument/2006/relationships/theme" Target="theme/theme1.xml" 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 /><Relationship Id="rId3" Type="http://schemas.openxmlformats.org/officeDocument/2006/relationships/image" Target="../media/image3.png" /><Relationship Id="rId7" Type="http://schemas.openxmlformats.org/officeDocument/2006/relationships/image" Target="../media/image7.jpeg" /><Relationship Id="rId12" Type="http://schemas.openxmlformats.org/officeDocument/2006/relationships/image" Target="../media/image12.png" /><Relationship Id="rId2" Type="http://schemas.openxmlformats.org/officeDocument/2006/relationships/image" Target="../media/image2.jpeg" /><Relationship Id="rId1" Type="http://schemas.openxmlformats.org/officeDocument/2006/relationships/image" Target="../media/image1.png" /><Relationship Id="rId6" Type="http://schemas.openxmlformats.org/officeDocument/2006/relationships/image" Target="../media/image6.jpeg" /><Relationship Id="rId11" Type="http://schemas.openxmlformats.org/officeDocument/2006/relationships/image" Target="../media/image11.png" /><Relationship Id="rId5" Type="http://schemas.openxmlformats.org/officeDocument/2006/relationships/image" Target="../media/image5.jpeg" /><Relationship Id="rId10" Type="http://schemas.openxmlformats.org/officeDocument/2006/relationships/image" Target="../media/image10.png" /><Relationship Id="rId4" Type="http://schemas.openxmlformats.org/officeDocument/2006/relationships/image" Target="../media/image4.png" /><Relationship Id="rId9" Type="http://schemas.openxmlformats.org/officeDocument/2006/relationships/image" Target="../media/image9.png" 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21884</xdr:colOff>
      <xdr:row>20</xdr:row>
      <xdr:rowOff>139682</xdr:rowOff>
    </xdr:from>
    <xdr:to>
      <xdr:col>16</xdr:col>
      <xdr:colOff>28576</xdr:colOff>
      <xdr:row>22</xdr:row>
      <xdr:rowOff>266700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13584" y="9474182"/>
          <a:ext cx="692492" cy="679468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7</xdr:row>
      <xdr:rowOff>19050</xdr:rowOff>
    </xdr:from>
    <xdr:to>
      <xdr:col>4</xdr:col>
      <xdr:colOff>1326515</xdr:colOff>
      <xdr:row>7</xdr:row>
      <xdr:rowOff>626110</xdr:rowOff>
    </xdr:to>
    <xdr:pic>
      <xdr:nvPicPr>
        <xdr:cNvPr id="3" name="image59.jpe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2675" y="1885950"/>
          <a:ext cx="1240790" cy="60706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8</xdr:row>
      <xdr:rowOff>9525</xdr:rowOff>
    </xdr:from>
    <xdr:to>
      <xdr:col>4</xdr:col>
      <xdr:colOff>1298575</xdr:colOff>
      <xdr:row>8</xdr:row>
      <xdr:rowOff>607060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24100" y="2505075"/>
          <a:ext cx="1241425" cy="597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47625</xdr:colOff>
      <xdr:row>9</xdr:row>
      <xdr:rowOff>19050</xdr:rowOff>
    </xdr:from>
    <xdr:to>
      <xdr:col>4</xdr:col>
      <xdr:colOff>1299845</xdr:colOff>
      <xdr:row>9</xdr:row>
      <xdr:rowOff>621030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14575" y="3143250"/>
          <a:ext cx="1252220" cy="601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85725</xdr:colOff>
      <xdr:row>10</xdr:row>
      <xdr:rowOff>28575</xdr:rowOff>
    </xdr:from>
    <xdr:to>
      <xdr:col>4</xdr:col>
      <xdr:colOff>1323975</xdr:colOff>
      <xdr:row>10</xdr:row>
      <xdr:rowOff>613410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52675" y="3781425"/>
          <a:ext cx="1238250" cy="584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76200</xdr:colOff>
      <xdr:row>11</xdr:row>
      <xdr:rowOff>19050</xdr:rowOff>
    </xdr:from>
    <xdr:to>
      <xdr:col>4</xdr:col>
      <xdr:colOff>1322070</xdr:colOff>
      <xdr:row>11</xdr:row>
      <xdr:rowOff>614045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43150" y="4400550"/>
          <a:ext cx="1245870" cy="594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47625</xdr:colOff>
      <xdr:row>12</xdr:row>
      <xdr:rowOff>0</xdr:rowOff>
    </xdr:from>
    <xdr:to>
      <xdr:col>4</xdr:col>
      <xdr:colOff>1282065</xdr:colOff>
      <xdr:row>12</xdr:row>
      <xdr:rowOff>612775</xdr:rowOff>
    </xdr:to>
    <xdr:pic>
      <xdr:nvPicPr>
        <xdr:cNvPr id="8" name="图片 7" descr="2324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rcRect t="14691" b="13256"/>
        <a:stretch>
          <a:fillRect/>
        </a:stretch>
      </xdr:blipFill>
      <xdr:spPr>
        <a:xfrm>
          <a:off x="2314575" y="5010150"/>
          <a:ext cx="1234440" cy="612775"/>
        </a:xfrm>
        <a:prstGeom prst="rect">
          <a:avLst/>
        </a:prstGeom>
      </xdr:spPr>
    </xdr:pic>
    <xdr:clientData/>
  </xdr:twoCellAnchor>
  <xdr:oneCellAnchor>
    <xdr:from>
      <xdr:col>4</xdr:col>
      <xdr:colOff>28575</xdr:colOff>
      <xdr:row>13</xdr:row>
      <xdr:rowOff>0</xdr:rowOff>
    </xdr:from>
    <xdr:ext cx="1323975" cy="624205"/>
    <xdr:pic>
      <xdr:nvPicPr>
        <xdr:cNvPr id="9" name="image318.jpe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5525" y="5638800"/>
          <a:ext cx="1323975" cy="624205"/>
        </a:xfrm>
        <a:prstGeom prst="rect">
          <a:avLst/>
        </a:prstGeom>
      </xdr:spPr>
    </xdr:pic>
    <xdr:clientData/>
  </xdr:oneCellAnchor>
  <xdr:oneCellAnchor>
    <xdr:from>
      <xdr:col>4</xdr:col>
      <xdr:colOff>28576</xdr:colOff>
      <xdr:row>14</xdr:row>
      <xdr:rowOff>0</xdr:rowOff>
    </xdr:from>
    <xdr:ext cx="1333500" cy="633730"/>
    <xdr:pic>
      <xdr:nvPicPr>
        <xdr:cNvPr id="10" name="image318.jpe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5526" y="6267450"/>
          <a:ext cx="1333500" cy="633730"/>
        </a:xfrm>
        <a:prstGeom prst="rect">
          <a:avLst/>
        </a:prstGeom>
      </xdr:spPr>
    </xdr:pic>
    <xdr:clientData/>
  </xdr:oneCellAnchor>
  <xdr:twoCellAnchor>
    <xdr:from>
      <xdr:col>4</xdr:col>
      <xdr:colOff>19051</xdr:colOff>
      <xdr:row>15</xdr:row>
      <xdr:rowOff>9525</xdr:rowOff>
    </xdr:from>
    <xdr:to>
      <xdr:col>4</xdr:col>
      <xdr:colOff>1352551</xdr:colOff>
      <xdr:row>15</xdr:row>
      <xdr:rowOff>613410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86001" y="6905625"/>
          <a:ext cx="1333500" cy="60388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0</xdr:rowOff>
    </xdr:from>
    <xdr:to>
      <xdr:col>4</xdr:col>
      <xdr:colOff>1310005</xdr:colOff>
      <xdr:row>16</xdr:row>
      <xdr:rowOff>608965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43150" y="7524750"/>
          <a:ext cx="1233805" cy="608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57150</xdr:colOff>
      <xdr:row>17</xdr:row>
      <xdr:rowOff>28575</xdr:rowOff>
    </xdr:from>
    <xdr:to>
      <xdr:col>4</xdr:col>
      <xdr:colOff>1294130</xdr:colOff>
      <xdr:row>17</xdr:row>
      <xdr:rowOff>614045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rcRect l="4366" t="14975" b="10116"/>
        <a:stretch>
          <a:fillRect/>
        </a:stretch>
      </xdr:blipFill>
      <xdr:spPr>
        <a:xfrm>
          <a:off x="2324100" y="8181975"/>
          <a:ext cx="1236980" cy="585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173355</xdr:colOff>
      <xdr:row>0</xdr:row>
      <xdr:rowOff>0</xdr:rowOff>
    </xdr:from>
    <xdr:to>
      <xdr:col>4</xdr:col>
      <xdr:colOff>648335</xdr:colOff>
      <xdr:row>5</xdr:row>
      <xdr:rowOff>635</xdr:rowOff>
    </xdr:to>
    <xdr:pic>
      <xdr:nvPicPr>
        <xdr:cNvPr id="2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007995" y="0"/>
          <a:ext cx="1591310" cy="1334135"/>
        </a:xfrm>
        <a:prstGeom prst="rect">
          <a:avLst/>
        </a:prstGeom>
      </xdr:spPr>
    </xdr:pic>
    <xdr:clientData/>
  </xdr:twoCellAnchor>
  <xdr:twoCellAnchor editAs="oneCell">
    <xdr:from>
      <xdr:col>15</xdr:col>
      <xdr:colOff>180340</xdr:colOff>
      <xdr:row>0</xdr:row>
      <xdr:rowOff>635</xdr:rowOff>
    </xdr:from>
    <xdr:to>
      <xdr:col>16</xdr:col>
      <xdr:colOff>685165</xdr:colOff>
      <xdr:row>4</xdr:row>
      <xdr:rowOff>201295</xdr:rowOff>
    </xdr:to>
    <xdr:pic>
      <xdr:nvPicPr>
        <xdr:cNvPr id="14" name="Picture 80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924915" y="635"/>
          <a:ext cx="1362075" cy="12674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 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23"/>
  <sheetViews>
    <sheetView tabSelected="1" topLeftCell="A6" workbookViewId="0">
      <selection activeCell="C4" sqref="C1:C1048576"/>
    </sheetView>
  </sheetViews>
  <sheetFormatPr defaultColWidth="8.94921875" defaultRowHeight="15" x14ac:dyDescent="0.15"/>
  <cols>
    <col min="1" max="1" width="7.59765625" style="36" customWidth="1"/>
    <col min="2" max="2" width="10.05078125" style="37" customWidth="1"/>
    <col min="4" max="4" width="14.33984375" style="1" customWidth="1"/>
    <col min="5" max="5" width="20.9609375" style="1" customWidth="1"/>
    <col min="6" max="9" width="8.94921875" style="1"/>
    <col min="10" max="10" width="13.23828125" style="2" customWidth="1"/>
    <col min="11" max="15" width="8.703125" style="1" customWidth="1"/>
    <col min="16" max="17" width="10.296875" style="1" customWidth="1"/>
    <col min="18" max="19" width="8.94921875" style="1"/>
    <col min="20" max="21" width="14.33984375" style="1" bestFit="1" customWidth="1"/>
    <col min="24" max="16384" width="8.94921875" style="1"/>
  </cols>
  <sheetData>
    <row r="1" spans="1:21" ht="21" customHeight="1" x14ac:dyDescent="0.15">
      <c r="D1" s="17"/>
      <c r="E1" s="17"/>
      <c r="F1" s="17"/>
      <c r="G1" s="17"/>
      <c r="H1" s="17"/>
      <c r="I1" s="17"/>
      <c r="J1" s="18"/>
      <c r="K1" s="17"/>
      <c r="L1" s="17"/>
      <c r="M1" s="17"/>
      <c r="N1" s="17"/>
      <c r="O1" s="17"/>
      <c r="P1" s="17"/>
      <c r="Q1" s="17"/>
    </row>
    <row r="2" spans="1:21" ht="21" customHeight="1" x14ac:dyDescent="0.15">
      <c r="D2" s="19"/>
      <c r="E2" s="19"/>
      <c r="F2" s="19"/>
      <c r="G2" s="19"/>
      <c r="H2" s="19"/>
      <c r="I2" s="19"/>
      <c r="J2" s="20"/>
      <c r="K2" s="19"/>
      <c r="L2" s="19"/>
      <c r="M2" s="19"/>
      <c r="N2" s="19"/>
      <c r="O2" s="19"/>
      <c r="P2" s="19"/>
      <c r="Q2" s="21"/>
    </row>
    <row r="3" spans="1:21" ht="21" customHeight="1" x14ac:dyDescent="0.15">
      <c r="D3" s="22"/>
      <c r="E3" s="22"/>
      <c r="F3" s="22"/>
      <c r="G3" s="22"/>
      <c r="H3" s="22"/>
      <c r="I3" s="22"/>
      <c r="J3" s="22"/>
      <c r="K3" s="22"/>
      <c r="L3" s="22"/>
      <c r="M3" s="22"/>
      <c r="N3" s="22"/>
      <c r="O3" s="22"/>
      <c r="P3" s="22"/>
      <c r="Q3" s="23"/>
    </row>
    <row r="4" spans="1:21" ht="21" customHeight="1" x14ac:dyDescent="0.15">
      <c r="D4" s="17"/>
      <c r="E4" s="17"/>
      <c r="F4" s="17"/>
      <c r="G4" s="17"/>
      <c r="H4" s="17"/>
      <c r="I4" s="17"/>
      <c r="J4" s="18"/>
      <c r="K4" s="17"/>
      <c r="L4" s="17"/>
      <c r="M4" s="17"/>
      <c r="N4" s="17"/>
      <c r="O4" s="17"/>
      <c r="P4" s="17"/>
      <c r="Q4" s="17"/>
    </row>
    <row r="5" spans="1:21" ht="21" customHeight="1" x14ac:dyDescent="0.15">
      <c r="D5" s="17"/>
      <c r="E5" s="17"/>
      <c r="F5" s="17"/>
      <c r="G5" s="17"/>
      <c r="H5" s="17"/>
      <c r="I5" s="17"/>
      <c r="J5" s="18"/>
      <c r="K5" s="17"/>
      <c r="L5" s="17"/>
      <c r="M5" s="17"/>
      <c r="N5" s="17"/>
      <c r="O5" s="17"/>
      <c r="P5" s="17"/>
      <c r="Q5" s="17"/>
    </row>
    <row r="6" spans="1:21" ht="21" customHeight="1" x14ac:dyDescent="0.15">
      <c r="D6" s="19"/>
      <c r="E6" s="19"/>
      <c r="F6" s="19"/>
      <c r="G6" s="19"/>
      <c r="H6" s="19"/>
      <c r="I6" s="19"/>
      <c r="J6" s="20"/>
      <c r="K6" s="19"/>
      <c r="L6" s="19"/>
      <c r="M6" s="19"/>
      <c r="N6" s="19"/>
      <c r="O6" s="19"/>
      <c r="P6" s="19"/>
      <c r="Q6" s="21"/>
    </row>
    <row r="7" spans="1:21" ht="21" customHeight="1" x14ac:dyDescent="0.15">
      <c r="D7" s="4" t="s">
        <v>0</v>
      </c>
      <c r="E7" s="4" t="s">
        <v>1</v>
      </c>
      <c r="F7" s="5" t="s">
        <v>2</v>
      </c>
      <c r="G7" s="5" t="s">
        <v>3</v>
      </c>
      <c r="H7" s="5" t="s">
        <v>4</v>
      </c>
      <c r="I7" s="5" t="s">
        <v>5</v>
      </c>
      <c r="J7" s="10" t="s">
        <v>6</v>
      </c>
      <c r="K7" s="3" t="s">
        <v>7</v>
      </c>
      <c r="L7" s="5" t="s">
        <v>8</v>
      </c>
      <c r="M7" s="3" t="s">
        <v>9</v>
      </c>
      <c r="N7" s="3" t="s">
        <v>10</v>
      </c>
      <c r="O7" s="3" t="s">
        <v>11</v>
      </c>
      <c r="P7" s="11" t="s">
        <v>12</v>
      </c>
      <c r="Q7" s="3" t="s">
        <v>13</v>
      </c>
    </row>
    <row r="8" spans="1:21" ht="50.1" customHeight="1" x14ac:dyDescent="0.15">
      <c r="A8" s="36">
        <f>U8*1.3/G8</f>
        <v>29.243132698412698</v>
      </c>
      <c r="B8" s="37">
        <f>U8*1.6/G8</f>
        <v>35.991547936507935</v>
      </c>
      <c r="D8" s="6" t="s">
        <v>14</v>
      </c>
      <c r="E8" s="6"/>
      <c r="F8" s="7">
        <v>4</v>
      </c>
      <c r="G8" s="7">
        <v>3</v>
      </c>
      <c r="H8" s="7">
        <f t="shared" ref="H8:H18" si="0">F8*G8</f>
        <v>12</v>
      </c>
      <c r="I8" s="7">
        <v>110</v>
      </c>
      <c r="J8" s="7">
        <f t="shared" ref="J8:J18" si="1">I8*H8</f>
        <v>1320</v>
      </c>
      <c r="K8" s="12">
        <f t="shared" ref="K8:K18" si="2">M8*N8*O8</f>
        <v>7.5515999999999986E-2</v>
      </c>
      <c r="L8" s="13">
        <f t="shared" ref="L8:L18" si="3">K8*F8</f>
        <v>0.30206399999999994</v>
      </c>
      <c r="M8" s="12">
        <v>0.57999999999999996</v>
      </c>
      <c r="N8" s="12">
        <v>0.31</v>
      </c>
      <c r="O8" s="14">
        <v>0.42</v>
      </c>
      <c r="P8" s="32">
        <f>SUM(J8:J18)</f>
        <v>24296</v>
      </c>
      <c r="Q8" s="32"/>
      <c r="R8" s="1">
        <v>12.2</v>
      </c>
      <c r="S8" s="1">
        <f>R8*F8</f>
        <v>48.8</v>
      </c>
      <c r="T8" s="1">
        <f>G8*I8/6.3</f>
        <v>52.38095238095238</v>
      </c>
      <c r="U8" s="1">
        <f>K8*200+T8</f>
        <v>67.484152380952381</v>
      </c>
    </row>
    <row r="9" spans="1:21" ht="50.1" customHeight="1" x14ac:dyDescent="0.15">
      <c r="A9" s="36">
        <f>U9*1.3/G9</f>
        <v>88.006698412698412</v>
      </c>
      <c r="B9" s="37">
        <f>U9*1.6/G9</f>
        <v>108.3159365079365</v>
      </c>
      <c r="D9" s="6" t="s">
        <v>15</v>
      </c>
      <c r="E9" s="35"/>
      <c r="F9" s="7">
        <v>6</v>
      </c>
      <c r="G9" s="7">
        <v>1</v>
      </c>
      <c r="H9" s="7">
        <f t="shared" si="0"/>
        <v>6</v>
      </c>
      <c r="I9" s="7">
        <v>380</v>
      </c>
      <c r="J9" s="7">
        <f t="shared" si="1"/>
        <v>2280</v>
      </c>
      <c r="K9" s="12">
        <f t="shared" si="2"/>
        <v>3.6899999999999995E-2</v>
      </c>
      <c r="L9" s="13">
        <f t="shared" si="3"/>
        <v>0.22139999999999999</v>
      </c>
      <c r="M9" s="12">
        <v>0.41</v>
      </c>
      <c r="N9" s="12">
        <v>0.36</v>
      </c>
      <c r="O9" s="14">
        <v>0.25</v>
      </c>
      <c r="P9" s="33"/>
      <c r="Q9" s="33"/>
      <c r="R9" s="1">
        <v>20.2</v>
      </c>
      <c r="S9" s="1">
        <f>R9*F9</f>
        <v>121.19999999999999</v>
      </c>
      <c r="T9" s="1">
        <f t="shared" ref="T9:T18" si="4">G9*I9/6.3</f>
        <v>60.317460317460316</v>
      </c>
      <c r="U9" s="1">
        <f t="shared" ref="U9:U18" si="5">K9*200+T9</f>
        <v>67.697460317460312</v>
      </c>
    </row>
    <row r="10" spans="1:21" ht="50.1" customHeight="1" x14ac:dyDescent="0.15">
      <c r="A10" s="36">
        <f>U10*1.3/G10</f>
        <v>117.34641904761907</v>
      </c>
      <c r="B10" s="37">
        <f>U10*1.6/G10</f>
        <v>144.42636190476193</v>
      </c>
      <c r="D10" s="6" t="s">
        <v>16</v>
      </c>
      <c r="E10" s="35"/>
      <c r="F10" s="7">
        <v>6</v>
      </c>
      <c r="G10" s="7">
        <v>1</v>
      </c>
      <c r="H10" s="7">
        <f t="shared" si="0"/>
        <v>6</v>
      </c>
      <c r="I10" s="7">
        <v>480</v>
      </c>
      <c r="J10" s="7">
        <f t="shared" si="1"/>
        <v>2880</v>
      </c>
      <c r="K10" s="12">
        <f t="shared" si="2"/>
        <v>7.0380000000000012E-2</v>
      </c>
      <c r="L10" s="13">
        <f t="shared" si="3"/>
        <v>0.4222800000000001</v>
      </c>
      <c r="M10" s="12">
        <v>0.34</v>
      </c>
      <c r="N10" s="12">
        <v>0.45</v>
      </c>
      <c r="O10" s="14">
        <v>0.46</v>
      </c>
      <c r="P10" s="33"/>
      <c r="Q10" s="33"/>
      <c r="R10" s="1">
        <v>18</v>
      </c>
      <c r="S10" s="1">
        <f>R10*F10</f>
        <v>108</v>
      </c>
      <c r="T10" s="1">
        <f t="shared" si="4"/>
        <v>76.19047619047619</v>
      </c>
      <c r="U10" s="1">
        <f t="shared" si="5"/>
        <v>90.266476190476197</v>
      </c>
    </row>
    <row r="11" spans="1:21" ht="50.1" customHeight="1" x14ac:dyDescent="0.15">
      <c r="A11" s="36">
        <f>U11*1.3/G11</f>
        <v>186.51428095238094</v>
      </c>
      <c r="B11" s="37">
        <f>U11*1.6/G11</f>
        <v>229.55603809523811</v>
      </c>
      <c r="D11" s="6" t="s">
        <v>17</v>
      </c>
      <c r="E11" s="35"/>
      <c r="F11" s="7">
        <v>6</v>
      </c>
      <c r="G11" s="7">
        <v>1</v>
      </c>
      <c r="H11" s="7">
        <f t="shared" si="0"/>
        <v>6</v>
      </c>
      <c r="I11" s="7">
        <v>780</v>
      </c>
      <c r="J11" s="7">
        <f t="shared" si="1"/>
        <v>4680</v>
      </c>
      <c r="K11" s="12">
        <f t="shared" si="2"/>
        <v>9.8315E-2</v>
      </c>
      <c r="L11" s="13">
        <f t="shared" si="3"/>
        <v>0.58989000000000003</v>
      </c>
      <c r="M11" s="12">
        <v>0.35</v>
      </c>
      <c r="N11" s="12">
        <v>0.53</v>
      </c>
      <c r="O11" s="14">
        <v>0.53</v>
      </c>
      <c r="P11" s="33"/>
      <c r="Q11" s="33"/>
      <c r="R11" s="1">
        <v>26.2</v>
      </c>
      <c r="S11" s="1">
        <f>R11*F11</f>
        <v>157.19999999999999</v>
      </c>
      <c r="T11" s="1">
        <f t="shared" si="4"/>
        <v>123.80952380952381</v>
      </c>
      <c r="U11" s="1">
        <f t="shared" si="5"/>
        <v>143.47252380952381</v>
      </c>
    </row>
    <row r="12" spans="1:21" ht="50.1" customHeight="1" x14ac:dyDescent="0.15">
      <c r="A12" s="36">
        <f>U12*1.3/G12</f>
        <v>110.09241904761905</v>
      </c>
      <c r="B12" s="37">
        <f>U12*1.6/G12</f>
        <v>135.49836190476191</v>
      </c>
      <c r="D12" s="6" t="s">
        <v>18</v>
      </c>
      <c r="E12" s="35"/>
      <c r="F12" s="7">
        <v>2</v>
      </c>
      <c r="G12" s="7">
        <v>2</v>
      </c>
      <c r="H12" s="7">
        <f t="shared" si="0"/>
        <v>4</v>
      </c>
      <c r="I12" s="7">
        <v>480</v>
      </c>
      <c r="J12" s="7">
        <f t="shared" si="1"/>
        <v>1920</v>
      </c>
      <c r="K12" s="12">
        <f t="shared" si="2"/>
        <v>8.4959999999999994E-2</v>
      </c>
      <c r="L12" s="13">
        <f t="shared" si="3"/>
        <v>0.16991999999999999</v>
      </c>
      <c r="M12" s="12">
        <v>0.59</v>
      </c>
      <c r="N12" s="12">
        <v>0.3</v>
      </c>
      <c r="O12" s="14">
        <v>0.48</v>
      </c>
      <c r="P12" s="33"/>
      <c r="Q12" s="33"/>
      <c r="R12" s="1">
        <v>24.4</v>
      </c>
      <c r="S12" s="1">
        <f>R12*F12</f>
        <v>48.8</v>
      </c>
      <c r="T12" s="1">
        <f t="shared" si="4"/>
        <v>152.38095238095238</v>
      </c>
      <c r="U12" s="1">
        <f t="shared" si="5"/>
        <v>169.37295238095237</v>
      </c>
    </row>
    <row r="13" spans="1:21" ht="50.1" customHeight="1" x14ac:dyDescent="0.15">
      <c r="A13" s="36">
        <f>U13*1.3/G13</f>
        <v>30.990316190476197</v>
      </c>
      <c r="B13" s="37">
        <f>U13*1.6/G13</f>
        <v>38.141927619047628</v>
      </c>
      <c r="D13" s="6" t="s">
        <v>19</v>
      </c>
      <c r="E13" s="35"/>
      <c r="F13" s="7">
        <v>3</v>
      </c>
      <c r="G13" s="7">
        <v>4</v>
      </c>
      <c r="H13" s="7">
        <f t="shared" si="0"/>
        <v>12</v>
      </c>
      <c r="I13" s="7">
        <v>93</v>
      </c>
      <c r="J13" s="7">
        <f t="shared" si="1"/>
        <v>1116</v>
      </c>
      <c r="K13" s="12">
        <f t="shared" si="2"/>
        <v>0.181536</v>
      </c>
      <c r="L13" s="13">
        <f t="shared" si="3"/>
        <v>0.54460799999999998</v>
      </c>
      <c r="M13" s="12">
        <v>0.48</v>
      </c>
      <c r="N13" s="12">
        <v>0.61</v>
      </c>
      <c r="O13" s="14">
        <v>0.62</v>
      </c>
      <c r="P13" s="33"/>
      <c r="Q13" s="33"/>
      <c r="R13" s="1">
        <v>14.6</v>
      </c>
      <c r="S13" s="1">
        <f>R13*F13</f>
        <v>43.8</v>
      </c>
      <c r="T13" s="1">
        <f t="shared" si="4"/>
        <v>59.047619047619051</v>
      </c>
      <c r="U13" s="1">
        <f t="shared" si="5"/>
        <v>95.35481904761906</v>
      </c>
    </row>
    <row r="14" spans="1:21" ht="50.1" customHeight="1" x14ac:dyDescent="0.15">
      <c r="A14" s="36">
        <f>U14*1.3/G14</f>
        <v>64.732571428571433</v>
      </c>
      <c r="B14" s="37">
        <f>U14*1.6/G14</f>
        <v>79.670857142857159</v>
      </c>
      <c r="D14" s="6" t="s">
        <v>20</v>
      </c>
      <c r="E14" s="35"/>
      <c r="F14" s="7">
        <v>15</v>
      </c>
      <c r="G14" s="7">
        <v>1</v>
      </c>
      <c r="H14" s="7">
        <f t="shared" si="0"/>
        <v>15</v>
      </c>
      <c r="I14" s="7">
        <v>225</v>
      </c>
      <c r="J14" s="7">
        <f t="shared" si="1"/>
        <v>3375</v>
      </c>
      <c r="K14" s="12">
        <f t="shared" si="2"/>
        <v>7.0400000000000018E-2</v>
      </c>
      <c r="L14" s="13">
        <f t="shared" si="3"/>
        <v>1.0560000000000003</v>
      </c>
      <c r="M14" s="12">
        <v>0.4</v>
      </c>
      <c r="N14" s="12">
        <v>0.4</v>
      </c>
      <c r="O14" s="14">
        <v>0.44</v>
      </c>
      <c r="P14" s="33"/>
      <c r="Q14" s="33"/>
      <c r="R14" s="1">
        <v>8.1999999999999993</v>
      </c>
      <c r="S14" s="1">
        <f>R14*F14</f>
        <v>122.99999999999999</v>
      </c>
      <c r="T14" s="1">
        <f t="shared" si="4"/>
        <v>35.714285714285715</v>
      </c>
      <c r="U14" s="1">
        <f t="shared" si="5"/>
        <v>49.794285714285721</v>
      </c>
    </row>
    <row r="15" spans="1:21" ht="50.1" customHeight="1" x14ac:dyDescent="0.15">
      <c r="A15" s="36">
        <f>U15*1.3/G15</f>
        <v>76.364063492063508</v>
      </c>
      <c r="B15" s="37">
        <f>U15*1.6/G15</f>
        <v>93.9865396825397</v>
      </c>
      <c r="D15" s="6" t="s">
        <v>21</v>
      </c>
      <c r="E15" s="35"/>
      <c r="F15" s="7">
        <v>15</v>
      </c>
      <c r="G15" s="7">
        <v>1</v>
      </c>
      <c r="H15" s="7">
        <f t="shared" si="0"/>
        <v>15</v>
      </c>
      <c r="I15" s="7">
        <v>235</v>
      </c>
      <c r="J15" s="7">
        <f t="shared" si="1"/>
        <v>3525</v>
      </c>
      <c r="K15" s="12">
        <f t="shared" si="2"/>
        <v>0.10720000000000003</v>
      </c>
      <c r="L15" s="13">
        <f t="shared" si="3"/>
        <v>1.6080000000000005</v>
      </c>
      <c r="M15" s="35">
        <v>0.4</v>
      </c>
      <c r="N15" s="35">
        <v>0.4</v>
      </c>
      <c r="O15" s="15">
        <v>0.67</v>
      </c>
      <c r="P15" s="33"/>
      <c r="Q15" s="33"/>
      <c r="R15" s="1">
        <v>9.1</v>
      </c>
      <c r="S15" s="1">
        <f>R15*F15</f>
        <v>136.5</v>
      </c>
      <c r="T15" s="1">
        <f t="shared" si="4"/>
        <v>37.301587301587304</v>
      </c>
      <c r="U15" s="1">
        <f t="shared" si="5"/>
        <v>58.741587301587309</v>
      </c>
    </row>
    <row r="16" spans="1:21" ht="50.1" customHeight="1" x14ac:dyDescent="0.15">
      <c r="A16" s="36">
        <f>U16*1.3/G16</f>
        <v>214.21894000000003</v>
      </c>
      <c r="B16" s="37">
        <f>U16*1.6/G16</f>
        <v>263.65408000000002</v>
      </c>
      <c r="D16" s="6" t="s">
        <v>22</v>
      </c>
      <c r="E16" s="35"/>
      <c r="F16" s="7">
        <v>3</v>
      </c>
      <c r="G16" s="7">
        <v>1</v>
      </c>
      <c r="H16" s="7">
        <f t="shared" si="0"/>
        <v>3</v>
      </c>
      <c r="I16" s="7">
        <v>630</v>
      </c>
      <c r="J16" s="7">
        <f t="shared" si="1"/>
        <v>1890</v>
      </c>
      <c r="K16" s="12">
        <f t="shared" si="2"/>
        <v>0.32391900000000007</v>
      </c>
      <c r="L16" s="13">
        <f t="shared" si="3"/>
        <v>0.9717570000000002</v>
      </c>
      <c r="M16" s="35">
        <v>0.46500000000000002</v>
      </c>
      <c r="N16" s="35">
        <v>0.54</v>
      </c>
      <c r="O16" s="15">
        <v>1.29</v>
      </c>
      <c r="P16" s="33"/>
      <c r="Q16" s="33"/>
      <c r="R16" s="1">
        <v>27.4</v>
      </c>
      <c r="S16" s="1">
        <f>R16*F16</f>
        <v>82.199999999999989</v>
      </c>
      <c r="T16" s="1">
        <f t="shared" si="4"/>
        <v>100</v>
      </c>
      <c r="U16" s="1">
        <f t="shared" si="5"/>
        <v>164.78380000000001</v>
      </c>
    </row>
    <row r="17" spans="1:21" ht="50.1" customHeight="1" x14ac:dyDescent="0.15">
      <c r="A17" s="36">
        <f>U17*1.3/G17</f>
        <v>127.67588373015874</v>
      </c>
      <c r="B17" s="37">
        <f>U17*1.6/G17</f>
        <v>157.13954920634922</v>
      </c>
      <c r="D17" s="6" t="s">
        <v>23</v>
      </c>
      <c r="E17" s="35"/>
      <c r="F17" s="7">
        <v>2</v>
      </c>
      <c r="G17" s="7">
        <v>1</v>
      </c>
      <c r="H17" s="7">
        <f t="shared" si="0"/>
        <v>2</v>
      </c>
      <c r="I17" s="7">
        <v>430</v>
      </c>
      <c r="J17" s="7">
        <f t="shared" si="1"/>
        <v>860</v>
      </c>
      <c r="K17" s="12">
        <f t="shared" si="2"/>
        <v>0.14979125000000001</v>
      </c>
      <c r="L17" s="13">
        <f t="shared" si="3"/>
        <v>0.29958250000000003</v>
      </c>
      <c r="M17" s="35">
        <v>0.53</v>
      </c>
      <c r="N17" s="35">
        <v>0.42499999999999999</v>
      </c>
      <c r="O17" s="15">
        <v>0.66500000000000004</v>
      </c>
      <c r="P17" s="33"/>
      <c r="Q17" s="33"/>
      <c r="R17" s="1">
        <v>14</v>
      </c>
      <c r="S17" s="1">
        <f>R17*F17</f>
        <v>28</v>
      </c>
      <c r="T17" s="1">
        <f t="shared" si="4"/>
        <v>68.253968253968253</v>
      </c>
      <c r="U17" s="1">
        <f t="shared" si="5"/>
        <v>98.21221825396826</v>
      </c>
    </row>
    <row r="18" spans="1:21" ht="50.1" customHeight="1" x14ac:dyDescent="0.15">
      <c r="A18" s="36">
        <f>U18*1.3/G18</f>
        <v>17.618260317460319</v>
      </c>
      <c r="B18" s="37">
        <f>U18*1.6/G18</f>
        <v>21.684012698412701</v>
      </c>
      <c r="D18" s="6" t="s">
        <v>24</v>
      </c>
      <c r="E18" s="35"/>
      <c r="F18" s="7">
        <v>9</v>
      </c>
      <c r="G18" s="7">
        <v>1</v>
      </c>
      <c r="H18" s="7">
        <f t="shared" si="0"/>
        <v>9</v>
      </c>
      <c r="I18" s="7">
        <v>50</v>
      </c>
      <c r="J18" s="7">
        <f t="shared" si="1"/>
        <v>450</v>
      </c>
      <c r="K18" s="12">
        <f t="shared" si="2"/>
        <v>2.8080000000000001E-2</v>
      </c>
      <c r="L18" s="13">
        <f t="shared" si="3"/>
        <v>0.25272</v>
      </c>
      <c r="M18" s="35">
        <v>0.72</v>
      </c>
      <c r="N18" s="35">
        <v>0.39</v>
      </c>
      <c r="O18" s="15">
        <v>0.1</v>
      </c>
      <c r="P18" s="34"/>
      <c r="Q18" s="34"/>
      <c r="R18" s="1">
        <v>3</v>
      </c>
      <c r="S18" s="1">
        <f>R18*F18</f>
        <v>27</v>
      </c>
      <c r="T18" s="1">
        <f t="shared" si="4"/>
        <v>7.9365079365079367</v>
      </c>
      <c r="U18" s="1">
        <f t="shared" si="5"/>
        <v>13.552507936507936</v>
      </c>
    </row>
    <row r="19" spans="1:21" ht="21.75" customHeight="1" x14ac:dyDescent="0.15">
      <c r="D19" s="24" t="s">
        <v>25</v>
      </c>
      <c r="E19" s="25"/>
      <c r="F19" s="8">
        <f>SUM(F8:F18)</f>
        <v>71</v>
      </c>
      <c r="G19" s="9"/>
      <c r="H19" s="26" t="s">
        <v>26</v>
      </c>
      <c r="I19" s="27"/>
      <c r="J19" s="16">
        <f>SUM(J8:J18)</f>
        <v>24296</v>
      </c>
      <c r="K19" s="9"/>
      <c r="L19" s="8">
        <f>SUM(L8:L18)</f>
        <v>6.4382215000000009</v>
      </c>
      <c r="M19" s="8" t="s">
        <v>27</v>
      </c>
      <c r="N19" s="9"/>
      <c r="O19" s="9"/>
      <c r="P19" s="9">
        <f>SUM(P8:P18)</f>
        <v>24296</v>
      </c>
      <c r="Q19" s="9"/>
      <c r="S19" s="1">
        <f>SUM(S8:S18)</f>
        <v>924.5</v>
      </c>
    </row>
    <row r="20" spans="1:21" ht="21.75" customHeight="1" x14ac:dyDescent="0.15">
      <c r="D20" s="9"/>
      <c r="E20" s="9"/>
      <c r="F20" s="26" t="s">
        <v>28</v>
      </c>
      <c r="G20" s="28"/>
      <c r="H20" s="28"/>
      <c r="I20" s="27"/>
      <c r="J20" s="16">
        <v>485</v>
      </c>
      <c r="K20" s="9"/>
      <c r="L20" s="9"/>
      <c r="M20" s="9"/>
      <c r="N20" s="9"/>
      <c r="O20" s="9"/>
      <c r="P20" s="9"/>
      <c r="Q20" s="9"/>
    </row>
    <row r="21" spans="1:21" ht="21.75" customHeight="1" x14ac:dyDescent="0.15">
      <c r="D21" s="9"/>
      <c r="E21" s="9"/>
      <c r="F21" s="26" t="s">
        <v>30</v>
      </c>
      <c r="G21" s="28"/>
      <c r="H21" s="28"/>
      <c r="I21" s="27"/>
      <c r="J21" s="16">
        <v>5555</v>
      </c>
      <c r="K21" s="9"/>
      <c r="L21" s="9"/>
      <c r="M21" s="9"/>
      <c r="N21" s="9"/>
      <c r="O21" s="9"/>
      <c r="P21" s="9"/>
      <c r="Q21" s="9"/>
    </row>
    <row r="22" spans="1:21" ht="21.75" customHeight="1" x14ac:dyDescent="0.15">
      <c r="D22" s="9"/>
      <c r="E22" s="9"/>
      <c r="F22" s="26" t="s">
        <v>29</v>
      </c>
      <c r="G22" s="28"/>
      <c r="H22" s="28"/>
      <c r="I22" s="27"/>
      <c r="J22" s="16">
        <f>SUM(J19:J21)</f>
        <v>30336</v>
      </c>
      <c r="K22" s="9"/>
      <c r="L22" s="9"/>
      <c r="M22" s="9"/>
      <c r="N22" s="9"/>
      <c r="O22" s="9"/>
      <c r="P22" s="9"/>
      <c r="Q22" s="9"/>
    </row>
    <row r="23" spans="1:21" ht="21.75" customHeight="1" x14ac:dyDescent="0.15">
      <c r="D23" s="29"/>
      <c r="E23" s="29"/>
      <c r="F23" s="29"/>
      <c r="G23" s="29"/>
      <c r="H23" s="29"/>
      <c r="I23" s="29"/>
      <c r="J23" s="30"/>
      <c r="K23" s="29"/>
      <c r="L23" s="29"/>
      <c r="M23" s="29"/>
      <c r="N23" s="29"/>
      <c r="O23" s="29"/>
      <c r="P23" s="29"/>
      <c r="Q23" s="31"/>
    </row>
  </sheetData>
  <pageMargins left="0.7" right="0.7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topLeftCell="A73" workbookViewId="0"/>
  </sheetViews>
  <sheetFormatPr defaultColWidth="8.94921875" defaultRowHeight="13.5" x14ac:dyDescent="0.1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/>
  </sheetViews>
  <sheetFormatPr defaultColWidth="8.94921875" defaultRowHeight="13.5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DocSecurity>0</DocSecurity>
  <ScaleCrop>false</ScaleCrop>
  <HeadingPairs>
    <vt:vector size="2" baseType="variant">
      <vt:variant>
        <vt:lpstr>أوراق العمل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>SACC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Maher</dc:creator>
  <cp:lastModifiedBy>8888</cp:lastModifiedBy>
  <dcterms:created xsi:type="dcterms:W3CDTF">2019-06-18T03:06:00Z</dcterms:created>
  <dcterms:modified xsi:type="dcterms:W3CDTF">2025-09-22T10:02:02Z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768D214F290C4D5494309C807876B8E3</vt:lpwstr>
  </property>
  <property fmtid="{D5CDD505-2E9C-101B-9397-08002B2CF9AE}" pid="3" name="KSOProductBuildVer">
    <vt:lpwstr>2052-12.1.0.22529</vt:lpwstr>
  </property>
</Properties>
</file>